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3860" activeTab="0"/>
  </bookViews>
  <sheets>
    <sheet name="403Lite" sheetId="1" r:id="rId1"/>
  </sheets>
  <definedNames>
    <definedName name="_xlnm.Print_Area" localSheetId="0">'403Lite'!$B$1:$G$47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<sst xmlns="http://schemas.openxmlformats.org/spreadsheetml/2006/main" count="79" uniqueCount="59">
  <si>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</si>
  <si>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</si>
  <si>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</si>
  <si>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</si>
  <si>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</si>
  <si>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</si>
  <si>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</si>
  <si>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</si>
  <si>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</si>
  <si>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</si>
  <si>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</si>
  <si>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</si>
  <si>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</si>
  <si>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</si>
  <si>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</si>
  <si>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</si>
  <si>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</si>
  <si>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</si>
  <si>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</si>
  <si>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</si>
  <si>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</si>
  <si>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</si>
  <si>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</si>
  <si>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</si>
  <si>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</si>
  <si>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</si>
  <si>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</si>
  <si>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</si>
  <si>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</si>
  <si>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</si>
  <si>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</si>
  <si>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</si>
  <si>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</si>
  <si>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</si>
  <si>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</si>
  <si>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</si>
  <si>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</si>
  <si>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</si>
  <si>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</si>
  <si>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</si>
  <si>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注文書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</si>
  <si>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</si>
  <si>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</si>
  <si>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</si>
  <si>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</si>
  <si>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</si>
  <si>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</si>
  <si>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</si>
  <si>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</si>
  <si>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</si>
  <si>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</si>
  <si>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</si>
  <si>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</si>
  <si>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</si>
  <si>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</si>
  <si>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=</t>
  </si>
  <si>
    <t>KA1-403 Lite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</si>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</sst>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41" t="s">
        <v>40</v>
      </c>
      <c r="D1" s="41"/>
      <c r="E1" s="42"/>
      <c r="F1" s="42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30</v>
      </c>
      <c r="D2" s="60"/>
      <c r="E2" s="60"/>
      <c r="F2" s="60"/>
      <c r="G2" s="7"/>
      <c r="H2" s="5"/>
      <c r="I2" s="2" t="s">
        <v>3</v>
      </c>
      <c r="J2" s="2"/>
      <c r="K2" s="2" t="s">
        <v>34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35</v>
      </c>
      <c r="J3" s="10"/>
      <c r="K3" s="10" t="s">
        <v>24</v>
      </c>
      <c r="L3" s="5"/>
      <c r="M3" s="5"/>
    </row>
    <row r="4" spans="2:13" ht="16.5" customHeight="1">
      <c r="B4" s="6"/>
      <c r="C4" s="43" t="s">
        <v>0</v>
      </c>
      <c r="D4" s="43"/>
      <c r="E4" s="43"/>
      <c r="F4" s="43"/>
      <c r="G4" s="7"/>
      <c r="H4" s="5"/>
      <c r="I4" s="10" t="s">
        <v>25</v>
      </c>
      <c r="J4" s="10"/>
      <c r="K4" s="10" t="s">
        <v>36</v>
      </c>
      <c r="L4" s="5"/>
      <c r="M4" s="5"/>
    </row>
    <row r="5" spans="2:13" ht="22.5" customHeight="1">
      <c r="B5" s="1"/>
      <c r="C5" s="44" t="s">
        <v>2</v>
      </c>
      <c r="D5" s="44"/>
      <c r="E5" s="30" t="s">
        <v>56</v>
      </c>
      <c r="F5" s="29">
        <v>420000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45" t="s">
        <v>4</v>
      </c>
      <c r="D7" s="46"/>
      <c r="E7" s="47"/>
      <c r="F7" s="18"/>
      <c r="G7" s="7"/>
      <c r="H7" s="5"/>
      <c r="I7" t="s">
        <v>42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8" t="s">
        <v>37</v>
      </c>
      <c r="D8" s="48"/>
      <c r="E8" s="28" t="s">
        <v>3</v>
      </c>
      <c r="F8" s="29">
        <f>IF(E8="選択してください","",VLOOKUP(E8,I7:M19,4,FALSE))</f>
      </c>
      <c r="G8" s="7"/>
      <c r="H8" s="5"/>
      <c r="I8" t="s">
        <v>43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8" t="s">
        <v>5</v>
      </c>
      <c r="D9" s="48"/>
      <c r="E9" s="28" t="s">
        <v>3</v>
      </c>
      <c r="F9" s="29">
        <f>IF(E9="必要",10000,"")</f>
      </c>
      <c r="G9" s="19"/>
      <c r="H9" s="5"/>
      <c r="I9" t="s">
        <v>44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8" t="s">
        <v>6</v>
      </c>
      <c r="D10" s="48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45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8" t="s">
        <v>7</v>
      </c>
      <c r="D11" s="48"/>
      <c r="E11" s="28" t="s">
        <v>3</v>
      </c>
      <c r="F11" s="29">
        <f>IF(E11="必要",1000,"")</f>
      </c>
      <c r="G11" s="19"/>
      <c r="H11" s="5"/>
      <c r="I11" s="13" t="s">
        <v>46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8" t="s">
        <v>8</v>
      </c>
      <c r="D12" s="48"/>
      <c r="E12" s="28" t="s">
        <v>3</v>
      </c>
      <c r="F12" s="29">
        <f>IF(E12="必要",15000,"")</f>
      </c>
      <c r="G12" s="19"/>
      <c r="H12" s="5"/>
      <c r="I12" s="13" t="s">
        <v>47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8" t="s">
        <v>9</v>
      </c>
      <c r="D13" s="48"/>
      <c r="E13" s="28" t="s">
        <v>3</v>
      </c>
      <c r="F13" s="29">
        <f>IF(E13="改造必要",15000,"")</f>
      </c>
      <c r="G13" s="19"/>
      <c r="H13" s="5"/>
      <c r="I13" s="13" t="s">
        <v>48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8" t="s">
        <v>29</v>
      </c>
      <c r="D14" s="48"/>
      <c r="E14" s="28"/>
      <c r="F14" s="31">
        <v>15000</v>
      </c>
      <c r="G14" s="19"/>
      <c r="H14" s="5"/>
      <c r="I14" s="13" t="s">
        <v>49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50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6" t="s">
        <v>10</v>
      </c>
      <c r="D16" s="37"/>
      <c r="E16" s="36"/>
      <c r="F16" s="37"/>
      <c r="G16" s="7"/>
      <c r="H16" s="5"/>
      <c r="I16" s="13" t="s">
        <v>51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6" t="s">
        <v>11</v>
      </c>
      <c r="D17" s="37"/>
      <c r="E17" s="25"/>
      <c r="F17" s="26" t="s">
        <v>38</v>
      </c>
      <c r="G17" s="7"/>
      <c r="H17" s="5"/>
      <c r="I17" s="13" t="s">
        <v>52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53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33</v>
      </c>
      <c r="E19" s="38">
        <f>SUM(F5:F14)</f>
        <v>435000</v>
      </c>
      <c r="F19" s="38"/>
      <c r="G19" s="7"/>
      <c r="H19" s="5"/>
      <c r="I19" s="13" t="s">
        <v>54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31</v>
      </c>
      <c r="E20" s="38">
        <f>E19*0.1</f>
        <v>43500</v>
      </c>
      <c r="F20" s="38"/>
      <c r="G20" s="7"/>
      <c r="H20" s="5"/>
    </row>
    <row r="21" spans="1:8" ht="16.5" customHeight="1" thickBot="1">
      <c r="A21" s="5"/>
      <c r="B21" s="61"/>
      <c r="C21" s="14"/>
      <c r="D21" s="20" t="s">
        <v>32</v>
      </c>
      <c r="E21" s="40">
        <f>E19+E20</f>
        <v>478500</v>
      </c>
      <c r="F21" s="40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39" t="s">
        <v>12</v>
      </c>
      <c r="D23" s="39"/>
      <c r="E23" s="39"/>
      <c r="F23" s="39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34" t="s">
        <v>57</v>
      </c>
      <c r="D24" s="35"/>
      <c r="E24" s="36"/>
      <c r="F24" s="37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34" t="s">
        <v>13</v>
      </c>
      <c r="D25" s="35"/>
      <c r="E25" s="36"/>
      <c r="F25" s="37"/>
      <c r="G25" s="7"/>
      <c r="H25" s="5"/>
      <c r="I25" s="13"/>
      <c r="J25" s="13"/>
      <c r="K25" s="5"/>
      <c r="L25" s="5"/>
      <c r="M25" s="5"/>
    </row>
    <row r="26" spans="1:13" ht="16.5" customHeight="1">
      <c r="A26" s="27" t="s">
        <v>55</v>
      </c>
      <c r="B26" s="61" t="s">
        <v>1</v>
      </c>
      <c r="C26" s="12" t="s">
        <v>14</v>
      </c>
      <c r="D26" s="11"/>
      <c r="E26" s="36"/>
      <c r="F26" s="37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6" t="s">
        <v>15</v>
      </c>
      <c r="D27" s="37"/>
      <c r="E27" s="36" t="s">
        <v>16</v>
      </c>
      <c r="F27" s="37"/>
      <c r="G27" s="7"/>
      <c r="H27" s="5"/>
      <c r="I27" s="5" t="s">
        <v>28</v>
      </c>
      <c r="J27" s="5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6" t="s">
        <v>17</v>
      </c>
      <c r="D28" s="37"/>
      <c r="E28" s="36"/>
      <c r="F28" s="37"/>
      <c r="G28" s="7"/>
      <c r="H28" s="5"/>
      <c r="L28" s="5"/>
      <c r="M28" s="5"/>
    </row>
    <row r="29" spans="1:13" ht="16.5" customHeight="1">
      <c r="A29" s="5"/>
      <c r="B29" s="61" t="s">
        <v>1</v>
      </c>
      <c r="C29" s="36" t="s">
        <v>18</v>
      </c>
      <c r="D29" s="37"/>
      <c r="E29" s="36"/>
      <c r="F29" s="37"/>
      <c r="G29" s="7"/>
      <c r="H29" s="5"/>
      <c r="L29" s="5"/>
      <c r="M29" s="5"/>
    </row>
    <row r="30" spans="1:13" ht="16.5" customHeight="1">
      <c r="A30" s="5"/>
      <c r="B30" s="61" t="s">
        <v>1</v>
      </c>
      <c r="C30" s="36" t="s">
        <v>19</v>
      </c>
      <c r="D30" s="37"/>
      <c r="E30" s="36"/>
      <c r="F30" s="37"/>
      <c r="G30" s="7"/>
      <c r="H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8" t="s">
        <v>58</v>
      </c>
      <c r="D32" s="48"/>
      <c r="E32" s="48"/>
      <c r="F32" s="48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6" t="s">
        <v>20</v>
      </c>
      <c r="D33" s="37"/>
      <c r="E33" s="36"/>
      <c r="F33" s="37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6" t="s">
        <v>21</v>
      </c>
      <c r="D34" s="37"/>
      <c r="E34" s="36"/>
      <c r="F34" s="37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6" t="s">
        <v>17</v>
      </c>
      <c r="D35" s="37"/>
      <c r="E35" s="36"/>
      <c r="F35" s="37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51"/>
      <c r="D38" s="52"/>
      <c r="E38" s="52"/>
      <c r="F38" s="53"/>
      <c r="G38" s="7"/>
    </row>
    <row r="39" spans="2:7" ht="13.5">
      <c r="B39" s="6"/>
      <c r="C39" s="54"/>
      <c r="D39" s="55"/>
      <c r="E39" s="55"/>
      <c r="F39" s="56"/>
      <c r="G39" s="7"/>
    </row>
    <row r="40" spans="2:7" ht="13.5">
      <c r="B40" s="6"/>
      <c r="C40" s="54"/>
      <c r="D40" s="55"/>
      <c r="E40" s="55"/>
      <c r="F40" s="56"/>
      <c r="G40" s="7"/>
    </row>
    <row r="41" spans="2:7" ht="13.5">
      <c r="B41" s="6"/>
      <c r="C41" s="54"/>
      <c r="D41" s="55"/>
      <c r="E41" s="55"/>
      <c r="F41" s="56"/>
      <c r="G41" s="7"/>
    </row>
    <row r="42" spans="2:7" ht="13.5">
      <c r="B42" s="6"/>
      <c r="C42" s="54"/>
      <c r="D42" s="55"/>
      <c r="E42" s="55"/>
      <c r="F42" s="56"/>
      <c r="G42" s="7"/>
    </row>
    <row r="43" spans="2:7" ht="13.5">
      <c r="B43" s="6"/>
      <c r="C43" s="57"/>
      <c r="D43" s="58"/>
      <c r="E43" s="58"/>
      <c r="F43" s="59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9" t="s">
        <v>23</v>
      </c>
      <c r="D45" s="50"/>
      <c r="E45" s="22"/>
      <c r="F45" s="23" t="s">
        <v>39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35:D35"/>
    <mergeCell ref="E35:F35"/>
    <mergeCell ref="C45:D45"/>
    <mergeCell ref="C38:F43"/>
    <mergeCell ref="C32:F32"/>
    <mergeCell ref="C33:D33"/>
    <mergeCell ref="E33:F33"/>
    <mergeCell ref="C34:D34"/>
    <mergeCell ref="E34:F34"/>
    <mergeCell ref="C29:D29"/>
    <mergeCell ref="E29:F29"/>
    <mergeCell ref="C30:D30"/>
    <mergeCell ref="E30:F30"/>
    <mergeCell ref="E26:F26"/>
    <mergeCell ref="C27:D27"/>
    <mergeCell ref="E27:F27"/>
    <mergeCell ref="C28:D28"/>
    <mergeCell ref="E28:F28"/>
    <mergeCell ref="C11:D11"/>
    <mergeCell ref="C16:D16"/>
    <mergeCell ref="E16:F16"/>
    <mergeCell ref="C17:D17"/>
    <mergeCell ref="C12:D12"/>
    <mergeCell ref="C13:D13"/>
    <mergeCell ref="C14:D14"/>
    <mergeCell ref="C7:E7"/>
    <mergeCell ref="C8:D8"/>
    <mergeCell ref="C9:D9"/>
    <mergeCell ref="C10:D10"/>
    <mergeCell ref="C1:F1"/>
    <mergeCell ref="C2:F2"/>
    <mergeCell ref="C4:F4"/>
    <mergeCell ref="C5:D5"/>
    <mergeCell ref="C25:D25"/>
    <mergeCell ref="E25:F25"/>
    <mergeCell ref="E19:F19"/>
    <mergeCell ref="E20:F20"/>
    <mergeCell ref="C23:F23"/>
    <mergeCell ref="C24:D24"/>
    <mergeCell ref="E24:F24"/>
    <mergeCell ref="E21:F21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13">
      <formula1>$K$2:$K$4</formula1>
    </dataValidation>
    <dataValidation type="list" allowBlank="1" showInputMessage="1" showErrorMessage="1" sqref="E9 E11:E12">
      <formula1>$I$2:$I$4</formula1>
    </dataValidation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